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CPI/"/>
    </mc:Choice>
  </mc:AlternateContent>
  <xr:revisionPtr revIDLastSave="42" documentId="8_{FC501359-3E46-42EE-9763-105774D02B74}" xr6:coauthVersionLast="47" xr6:coauthVersionMax="47" xr10:uidLastSave="{992EFA72-7097-4D2B-88EB-2781638841C9}"/>
  <bookViews>
    <workbookView xWindow="-120" yWindow="-120" windowWidth="29040" windowHeight="17520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0" i="2" l="1"/>
  <c r="H561" i="2"/>
  <c r="D559" i="2"/>
  <c r="E559" i="2"/>
  <c r="D560" i="2"/>
  <c r="E560" i="2"/>
  <c r="D561" i="2"/>
  <c r="E561" i="2"/>
  <c r="H559" i="2"/>
  <c r="G560" i="2"/>
  <c r="Q559" i="2"/>
  <c r="P560" i="2"/>
  <c r="Q560" i="2"/>
  <c r="Q561" i="2"/>
  <c r="M559" i="2"/>
  <c r="N559" i="2"/>
  <c r="M560" i="2"/>
  <c r="N560" i="2"/>
  <c r="M561" i="2"/>
  <c r="N561" i="2"/>
  <c r="H134" i="7"/>
  <c r="H133" i="7"/>
  <c r="H132" i="7"/>
  <c r="H131" i="7"/>
  <c r="D134" i="7"/>
  <c r="D133" i="7"/>
  <c r="D132" i="7"/>
  <c r="D131" i="7"/>
  <c r="D38" i="4"/>
  <c r="M72" i="1" l="1"/>
  <c r="K72" i="1"/>
  <c r="F72" i="1"/>
  <c r="D72" i="1"/>
  <c r="P558" i="2"/>
  <c r="P554" i="2"/>
  <c r="P552" i="2"/>
  <c r="M558" i="2"/>
  <c r="M557" i="2"/>
  <c r="M555" i="2"/>
  <c r="M554" i="2"/>
  <c r="M553" i="2"/>
  <c r="M552" i="2"/>
  <c r="M551" i="2"/>
  <c r="M550" i="2"/>
  <c r="M549" i="2"/>
  <c r="G558" i="2"/>
  <c r="G554" i="2"/>
  <c r="G552" i="2"/>
  <c r="G550" i="2"/>
  <c r="G548" i="2"/>
  <c r="D558" i="2"/>
  <c r="D557" i="2"/>
  <c r="D555" i="2"/>
  <c r="D554" i="2"/>
  <c r="D553" i="2"/>
  <c r="D552" i="2"/>
  <c r="E558" i="2"/>
  <c r="E557" i="2"/>
  <c r="E556" i="2"/>
  <c r="E555" i="2"/>
  <c r="E554" i="2"/>
  <c r="E553" i="2"/>
  <c r="E552" i="2"/>
  <c r="H558" i="2"/>
  <c r="H557" i="2"/>
  <c r="H556" i="2"/>
  <c r="H555" i="2"/>
  <c r="H554" i="2"/>
  <c r="H553" i="2"/>
  <c r="H552" i="2"/>
  <c r="N558" i="2"/>
  <c r="N557" i="2"/>
  <c r="N556" i="2"/>
  <c r="N555" i="2"/>
  <c r="N554" i="2"/>
  <c r="N553" i="2"/>
  <c r="N552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7" i="2"/>
  <c r="Q515" i="2"/>
  <c r="Q513" i="2"/>
  <c r="Q511" i="2"/>
  <c r="Q509" i="2"/>
  <c r="Q507" i="2"/>
  <c r="Q505" i="2"/>
  <c r="Q503" i="2"/>
  <c r="Q501" i="2"/>
  <c r="Q499" i="2"/>
  <c r="Q497" i="2"/>
  <c r="Q495" i="2"/>
  <c r="Q493" i="2"/>
  <c r="Q491" i="2"/>
  <c r="Q489" i="2"/>
  <c r="Q487" i="2"/>
  <c r="Q485" i="2"/>
  <c r="Q483" i="2"/>
  <c r="Q481" i="2"/>
  <c r="Q479" i="2"/>
  <c r="Q477" i="2"/>
  <c r="Q475" i="2"/>
  <c r="Q473" i="2"/>
  <c r="Q471" i="2"/>
  <c r="Q469" i="2"/>
  <c r="Q467" i="2"/>
  <c r="Q465" i="2"/>
  <c r="Q463" i="2"/>
  <c r="Q461" i="2"/>
  <c r="Q459" i="2"/>
  <c r="Q457" i="2"/>
  <c r="Q455" i="2"/>
  <c r="Q453" i="2"/>
  <c r="Q451" i="2"/>
  <c r="Q449" i="2"/>
  <c r="Q447" i="2"/>
  <c r="Q445" i="2"/>
  <c r="Q443" i="2"/>
  <c r="Q441" i="2"/>
  <c r="Q439" i="2"/>
  <c r="Q437" i="2"/>
  <c r="Q435" i="2"/>
  <c r="D114" i="7"/>
  <c r="D551" i="2"/>
  <c r="E551" i="2"/>
  <c r="P550" i="2"/>
  <c r="N551" i="2"/>
  <c r="H551" i="2"/>
  <c r="H107" i="7"/>
  <c r="H549" i="2"/>
  <c r="H550" i="2"/>
  <c r="P548" i="2"/>
  <c r="N550" i="2"/>
  <c r="D550" i="2"/>
  <c r="E550" i="2"/>
  <c r="N549" i="2"/>
  <c r="D549" i="2"/>
  <c r="E549" i="2"/>
  <c r="D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N548" i="2" l="1"/>
  <c r="M548" i="2"/>
  <c r="H548" i="2"/>
  <c r="E548" i="2"/>
  <c r="D548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P540" i="2" l="1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2" i="2"/>
  <c r="Q514" i="2"/>
  <c r="Q516" i="2"/>
  <c r="Q518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510" i="2"/>
  <c r="P510" i="2"/>
  <c r="Q508" i="2"/>
  <c r="P508" i="2"/>
  <c r="Q506" i="2"/>
  <c r="P506" i="2"/>
  <c r="Q504" i="2"/>
  <c r="P504" i="2"/>
  <c r="Q502" i="2"/>
  <c r="P502" i="2"/>
  <c r="Q500" i="2"/>
  <c r="P500" i="2"/>
  <c r="Q498" i="2"/>
  <c r="P498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2" i="2"/>
  <c r="P492" i="2"/>
  <c r="Q490" i="2"/>
  <c r="P490" i="2"/>
  <c r="Q488" i="2"/>
  <c r="P488" i="2"/>
  <c r="Q486" i="2"/>
  <c r="P486" i="2"/>
  <c r="Q484" i="2"/>
  <c r="P484" i="2"/>
  <c r="Q482" i="2"/>
  <c r="P482" i="2"/>
  <c r="Q480" i="2"/>
  <c r="P480" i="2"/>
  <c r="Q478" i="2"/>
  <c r="P478" i="2"/>
  <c r="Q476" i="2"/>
  <c r="P476" i="2"/>
  <c r="Q474" i="2"/>
  <c r="P474" i="2"/>
  <c r="Q472" i="2"/>
  <c r="P472" i="2"/>
  <c r="Q470" i="2"/>
  <c r="P470" i="2"/>
  <c r="Q468" i="2"/>
  <c r="P468" i="2"/>
  <c r="Q466" i="2"/>
  <c r="P466" i="2"/>
  <c r="Q464" i="2"/>
  <c r="P464" i="2"/>
  <c r="Q462" i="2"/>
  <c r="P462" i="2"/>
  <c r="Q460" i="2"/>
  <c r="P460" i="2"/>
  <c r="Q458" i="2"/>
  <c r="P458" i="2"/>
  <c r="Q456" i="2"/>
  <c r="P456" i="2"/>
  <c r="Q454" i="2"/>
  <c r="P454" i="2"/>
  <c r="Q452" i="2"/>
  <c r="P452" i="2"/>
  <c r="Q450" i="2"/>
  <c r="P450" i="2"/>
  <c r="Q448" i="2"/>
  <c r="P448" i="2"/>
  <c r="Q446" i="2"/>
  <c r="P446" i="2"/>
  <c r="Q444" i="2"/>
  <c r="P444" i="2"/>
  <c r="Q442" i="2"/>
  <c r="P442" i="2"/>
  <c r="Q440" i="2"/>
  <c r="P440" i="2"/>
  <c r="Q438" i="2"/>
  <c r="P438" i="2"/>
  <c r="Q436" i="2"/>
  <c r="P436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<sst xmlns="http://schemas.openxmlformats.org/spreadsheetml/2006/main" count="472" uniqueCount="150">
  <si>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</si>
  <si>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</si>
  <si>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</si>
  <si>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</si>
  <si>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</si>
  <si>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</si>
  <si>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</si>
  <si>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</si>
  <si>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</si>
  <si>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</si>
  <si>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</si>
  <si>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</si>
  <si>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</si>
  <si>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</si>
  <si>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</si>
  <si>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</si>
  <si>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</si>
  <si>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</si>
  <si>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</si>
  <si>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</si>
  <si>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</si>
  <si>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</si>
  <si>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</si>
  <si>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</si>
  <si>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</si>
  <si>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</si>
  <si>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</si>
  <si>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</si>
  <si>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</si>
  <si>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</si>
  <si>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</si>
  <si>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</si>
  <si>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</si>
  <si>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</si>
  <si>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</si>
  <si>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</si>
  <si>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</si>
  <si>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</si>
  <si>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</si>
  <si>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</si>
  <si>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</si>
  <si>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</si>
  <si>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</si>
  <si>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</si>
  <si>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</si>
  <si>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</si>
  <si>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</si>
  <si>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</si>
  <si>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</si>
  <si>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</si>
  <si>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</si>
  <si>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</si>
  <si>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</si>
  <si>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</si>
  <si>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</si>
  <si>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</si>
  <si>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</si>
  <si>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</si>
  <si>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</si>
  <si>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</si>
  <si>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</si>
  <si>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</si>
  <si>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</si>
  <si>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</si>
  <si>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</si>
  <si>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</si>
  <si>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</si>
  <si>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</si>
  <si>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</si>
  <si>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</si>
  <si>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</si>
  <si>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</si>
  <si>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</si>
  <si>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</si>
  <si>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</si>
  <si>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</si>
  <si>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</si>
  <si>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</si>
  <si>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</si>
  <si>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</si>
  <si>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</si>
  <si>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</si>
  <si>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</si>
  <si>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</si>
  <si>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</si>
  <si>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</si>
  <si>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</si>
  <si>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</si>
  <si>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</si>
  <si>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</si>
  <si>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</si>
  <si>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</si>
  <si>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</si>
  <si>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</si>
  <si>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</si>
  <si>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</si>
  <si>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</si>
  <si>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</si>
  <si>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</si>
  <si>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</si>
  <si>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</si>
  <si>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</si>
  <si>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</si>
  <si>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</si>
  <si>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</si>
  <si>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</si>
  <si>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</si>
  <si>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</si>
  <si>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</si>
  <si>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</si>
  <si>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</si>
  <si>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</si>
  <si>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</si>
  <si>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</si>
  <si>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</si>
  <si>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</si>
  <si>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</si>
  <si>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</si>
  <si>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</si>
  <si>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</si>
  <si>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</si>
  <si>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</si>
  <si>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</si>
  <si>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</si>
  <si>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</si>
  <si>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</si>
  <si>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</si>
  <si>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</si>
  <si>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</si>
  <si>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</si>
  <si>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</si>
  <si>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</si>
  <si>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</si>
  <si>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</si>
  <si>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</si>
  <si>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</si>
  <si>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</si>
  <si>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</si>
  <si>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</si>
  <si>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</si>
  <si>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</si>
  <si>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</si>
  <si>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</si>
  <si>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</si>
  <si>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/>
  </si>
  <si>
    <t>2031Q1</t>
  </si>
  <si>
    <t>2031Q2</t>
  </si>
  <si>
    <t>2031Q3</t>
  </si>
  <si>
    <t>2031Q4</t>
  </si>
  <si>
    <t>OERF Seattle MSA CPI-U and CPI-W, baseline scenario forecast, March 2026.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</si>
</sst>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79"/>
  <sheetViews>
    <sheetView tabSelected="1" zoomScaleNormal="100" workbookViewId="0">
      <pane ySplit="6" topLeftCell="A535" activePane="bottomLeft" state="frozen"/>
      <selection pane="bottomLeft" activeCell="B535" sqref="B535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5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58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58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si="64"/>
        <v>2.5217012894803048E-2</v>
      </c>
      <c r="H548" s="17">
        <f t="shared" ref="H548:H558" si="67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8">O548/O536-1</f>
        <v>2.5637655635289969E-2</v>
      </c>
      <c r="Q548" s="17">
        <f t="shared" si="63"/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69">C549/C537-1</f>
        <v>2.3907252538964974E-2</v>
      </c>
      <c r="E549" s="17">
        <f t="shared" ref="E549" si="70">AVERAGE(C538:C549)/AVERAGE(C526:C537)-1</f>
        <v>2.8243337399556312E-2</v>
      </c>
      <c r="H549" s="17">
        <f t="shared" si="67"/>
        <v>3.2557972853343387E-2</v>
      </c>
      <c r="K549" s="20">
        <v>45717</v>
      </c>
      <c r="L549" s="5">
        <v>313.25</v>
      </c>
      <c r="M549" s="11">
        <f t="shared" si="61"/>
        <v>2.2016169551911435E-2</v>
      </c>
      <c r="N549" s="17">
        <f t="shared" ref="N549" si="71">AVERAGE(L538:L549)/AVERAGE(L526:L537)-1</f>
        <v>2.7182228529601282E-2</v>
      </c>
      <c r="P549" s="11"/>
      <c r="Q549" s="17">
        <f t="shared" si="63"/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8" si="72">C550/C538-1</f>
        <v>2.3112888616734883E-2</v>
      </c>
      <c r="E550" s="17">
        <f t="shared" ref="E550:E558" si="73">AVERAGE(C539:C550)/AVERAGE(C527:C538)-1</f>
        <v>2.7370554892496513E-2</v>
      </c>
      <c r="F550" s="5">
        <v>359.4</v>
      </c>
      <c r="G550" s="11">
        <f t="shared" si="64"/>
        <v>1.6681612320121664E-2</v>
      </c>
      <c r="H550" s="17">
        <f t="shared" si="67"/>
        <v>2.7938679236211517E-2</v>
      </c>
      <c r="K550" s="20">
        <v>45748</v>
      </c>
      <c r="L550" s="5">
        <v>314.24299999999999</v>
      </c>
      <c r="M550" s="11">
        <f t="shared" si="61"/>
        <v>2.0895939391379903E-2</v>
      </c>
      <c r="N550" s="17">
        <f t="shared" ref="N550:N558" si="74">AVERAGE(L539:L550)/AVERAGE(L527:L538)-1</f>
        <v>2.6100404158062585E-2</v>
      </c>
      <c r="O550" s="5">
        <v>352.70400000000001</v>
      </c>
      <c r="P550" s="11">
        <f t="shared" ref="P550:P558" si="75">O550/O538-1</f>
        <v>1.6323813750039662E-2</v>
      </c>
      <c r="Q550" s="17">
        <f t="shared" si="63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2"/>
        <v>2.3548965354746709E-2</v>
      </c>
      <c r="E551" s="17">
        <f t="shared" si="73"/>
        <v>2.6610088308113511E-2</v>
      </c>
      <c r="H551" s="17">
        <f t="shared" si="67"/>
        <v>2.7938679236211517E-2</v>
      </c>
      <c r="K551" s="20">
        <v>45778</v>
      </c>
      <c r="L551" s="5">
        <v>314.839</v>
      </c>
      <c r="M551" s="11">
        <f t="shared" si="61"/>
        <v>2.166385971060758E-2</v>
      </c>
      <c r="N551" s="17">
        <f t="shared" si="74"/>
        <v>2.5176254130472531E-2</v>
      </c>
      <c r="P551" s="11"/>
      <c r="Q551" s="17">
        <f t="shared" si="63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 t="shared" si="72"/>
        <v>2.6692130182223162E-2</v>
      </c>
      <c r="E552" s="17">
        <f t="shared" si="73"/>
        <v>2.6362097327987888E-2</v>
      </c>
      <c r="F552">
        <v>364.34399999999999</v>
      </c>
      <c r="G552" s="11">
        <f t="shared" si="64"/>
        <v>2.683020314296658E-2</v>
      </c>
      <c r="H552" s="17">
        <f t="shared" si="67"/>
        <v>2.6058294211571909E-2</v>
      </c>
      <c r="K552" s="20">
        <v>45809</v>
      </c>
      <c r="L552" s="5">
        <v>315.94499999999999</v>
      </c>
      <c r="M552" s="11">
        <f t="shared" si="61"/>
        <v>2.561563881657114E-2</v>
      </c>
      <c r="N552" s="17">
        <f t="shared" si="74"/>
        <v>2.4905446060012215E-2</v>
      </c>
      <c r="O552">
        <v>357.78</v>
      </c>
      <c r="P552" s="11">
        <f t="shared" si="75"/>
        <v>2.7150087705951176E-2</v>
      </c>
      <c r="Q552" s="17">
        <f t="shared" si="63"/>
        <v>2.5730362109404048E-2</v>
      </c>
    </row>
    <row r="553" spans="2:17" x14ac:dyDescent="0.2">
      <c r="B553" s="20">
        <v>45839</v>
      </c>
      <c r="C553" s="5">
        <v>323.048</v>
      </c>
      <c r="D553" s="11">
        <f t="shared" si="72"/>
        <v>2.7049023971513986E-2</v>
      </c>
      <c r="E553" s="17">
        <f t="shared" si="73"/>
        <v>2.6207874447121249E-2</v>
      </c>
      <c r="F553"/>
      <c r="G553" s="11"/>
      <c r="H553" s="17">
        <f t="shared" si="67"/>
        <v>2.6058294211571909E-2</v>
      </c>
      <c r="K553" s="20">
        <v>45839</v>
      </c>
      <c r="L553" s="5">
        <v>316.34899999999999</v>
      </c>
      <c r="M553" s="11">
        <f t="shared" si="61"/>
        <v>2.543913958139532E-2</v>
      </c>
      <c r="N553" s="17">
        <f t="shared" si="74"/>
        <v>2.4640418772155837E-2</v>
      </c>
      <c r="O553"/>
      <c r="P553" s="11"/>
      <c r="Q553" s="17">
        <f t="shared" si="63"/>
        <v>2.5730362109404048E-2</v>
      </c>
    </row>
    <row r="554" spans="2:17" x14ac:dyDescent="0.2">
      <c r="B554" s="20">
        <v>45870</v>
      </c>
      <c r="C554" s="5">
        <v>323.976</v>
      </c>
      <c r="D554" s="11">
        <f t="shared" si="72"/>
        <v>2.9161742842984006E-2</v>
      </c>
      <c r="E554" s="17">
        <f t="shared" si="73"/>
        <v>2.653117010499928E-2</v>
      </c>
      <c r="F554">
        <v>365.21100000000001</v>
      </c>
      <c r="G554" s="11">
        <f t="shared" si="64"/>
        <v>2.8244913128310012E-2</v>
      </c>
      <c r="H554" s="17">
        <f t="shared" si="67"/>
        <v>2.559360157583912E-2</v>
      </c>
      <c r="K554" s="20">
        <v>45870</v>
      </c>
      <c r="L554" s="5">
        <v>317.30599999999998</v>
      </c>
      <c r="M554" s="11">
        <f t="shared" si="61"/>
        <v>2.8078019699325996E-2</v>
      </c>
      <c r="N554" s="17">
        <f t="shared" si="74"/>
        <v>2.5023521788114955E-2</v>
      </c>
      <c r="O554">
        <v>360.22699999999998</v>
      </c>
      <c r="P554" s="11">
        <f t="shared" si="75"/>
        <v>3.1707889883032081E-2</v>
      </c>
      <c r="Q554" s="17">
        <f t="shared" si="63"/>
        <v>2.6063639267770888E-2</v>
      </c>
    </row>
    <row r="555" spans="2:17" x14ac:dyDescent="0.2">
      <c r="B555" s="20">
        <v>45901</v>
      </c>
      <c r="C555" s="5">
        <v>324.8</v>
      </c>
      <c r="D555" s="11">
        <f t="shared" si="72"/>
        <v>3.0126767755256134E-2</v>
      </c>
      <c r="E555" s="17">
        <f t="shared" si="73"/>
        <v>2.7009295603176664E-2</v>
      </c>
      <c r="F555"/>
      <c r="G555" s="11"/>
      <c r="H555" s="17">
        <f t="shared" si="67"/>
        <v>2.559360157583912E-2</v>
      </c>
      <c r="K555" s="20">
        <v>45901</v>
      </c>
      <c r="L555" s="5">
        <v>318.13900000000001</v>
      </c>
      <c r="M555" s="11">
        <f t="shared" si="61"/>
        <v>2.9422804372164713E-2</v>
      </c>
      <c r="N555" s="17">
        <f t="shared" si="74"/>
        <v>2.5605464622432406E-2</v>
      </c>
      <c r="O555"/>
      <c r="P555" s="11"/>
      <c r="Q555" s="17">
        <f t="shared" si="63"/>
        <v>2.6063639267770888E-2</v>
      </c>
    </row>
    <row r="556" spans="2:17" x14ac:dyDescent="0.2">
      <c r="B556" s="20">
        <v>45931</v>
      </c>
      <c r="D556" s="11"/>
      <c r="E556" s="17">
        <f t="shared" si="73"/>
        <v>2.6079895207309134E-2</v>
      </c>
      <c r="F556" t="s">
        <v>144</v>
      </c>
      <c r="G556" s="11"/>
      <c r="H556" s="17">
        <f t="shared" si="67"/>
        <v>2.2559636100110358E-2</v>
      </c>
      <c r="K556" s="20">
        <v>45931</v>
      </c>
      <c r="M556" s="11"/>
      <c r="N556" s="17">
        <f t="shared" si="74"/>
        <v>2.4779641734492097E-2</v>
      </c>
      <c r="O556" t="s">
        <v>144</v>
      </c>
      <c r="P556" s="11"/>
      <c r="Q556" s="17">
        <f t="shared" si="63"/>
        <v>2.3789426814329717E-2</v>
      </c>
    </row>
    <row r="557" spans="2:17" x14ac:dyDescent="0.2">
      <c r="B557" s="20">
        <v>45962</v>
      </c>
      <c r="C557" s="5">
        <v>324.12200000000001</v>
      </c>
      <c r="D557" s="11">
        <f t="shared" si="72"/>
        <v>2.7350844551226272E-2</v>
      </c>
      <c r="E557" s="17">
        <f t="shared" si="73"/>
        <v>2.6279950239989747E-2</v>
      </c>
      <c r="F557"/>
      <c r="G557" s="11"/>
      <c r="H557" s="17">
        <f t="shared" si="67"/>
        <v>2.2559636100110358E-2</v>
      </c>
      <c r="K557" s="20">
        <v>45962</v>
      </c>
      <c r="L557" s="5">
        <v>317.41399999999999</v>
      </c>
      <c r="M557" s="11">
        <f t="shared" si="61"/>
        <v>2.723642224221523E-2</v>
      </c>
      <c r="N557" s="17">
        <f t="shared" si="74"/>
        <v>2.5109451524998994E-2</v>
      </c>
      <c r="O557"/>
      <c r="P557" s="11"/>
      <c r="Q557" s="17">
        <f t="shared" si="63"/>
        <v>2.3789426814329717E-2</v>
      </c>
    </row>
    <row r="558" spans="2:17" x14ac:dyDescent="0.2">
      <c r="B558" s="20">
        <v>45992</v>
      </c>
      <c r="C558" s="5">
        <v>324.05399999999997</v>
      </c>
      <c r="D558" s="11">
        <f t="shared" si="72"/>
        <v>2.6770805278750087E-2</v>
      </c>
      <c r="E558" s="17">
        <f t="shared" si="73"/>
        <v>2.6313230786559672E-2</v>
      </c>
      <c r="F558">
        <v>365.447</v>
      </c>
      <c r="G558" s="11">
        <f t="shared" si="64"/>
        <v>3.1322315915427668E-2</v>
      </c>
      <c r="H558" s="17">
        <f t="shared" si="67"/>
        <v>2.4321709898585064E-2</v>
      </c>
      <c r="K558" s="20">
        <v>45992</v>
      </c>
      <c r="L558" s="5">
        <v>317.01400000000001</v>
      </c>
      <c r="M558" s="11">
        <f t="shared" si="61"/>
        <v>2.5712871319163888E-2</v>
      </c>
      <c r="N558" s="17">
        <f t="shared" si="74"/>
        <v>2.5142255407589964E-2</v>
      </c>
      <c r="O558">
        <v>359.29199999999997</v>
      </c>
      <c r="P558" s="11">
        <f t="shared" si="75"/>
        <v>3.0745176791221462E-2</v>
      </c>
      <c r="Q558" s="17">
        <f t="shared" si="63"/>
        <v>2.5183306417535301E-2</v>
      </c>
    </row>
    <row r="559" spans="2:17" x14ac:dyDescent="0.2">
      <c r="B559" s="20">
        <v>46023</v>
      </c>
      <c r="C559" s="5">
        <v>325.25200000000001</v>
      </c>
      <c r="D559" s="11">
        <f t="shared" ref="D559:D561" si="76">C559/C547-1</f>
        <v>2.386431244904319E-2</v>
      </c>
      <c r="E559" s="17">
        <f t="shared" ref="E559:E561" si="77">AVERAGE(C548:C559)/AVERAGE(C536:C547)-1</f>
        <v>2.5987985175163208E-2</v>
      </c>
      <c r="F559"/>
      <c r="G559" s="11"/>
      <c r="H559" s="17">
        <f t="shared" ref="H559:H561" si="78">AVERAGE(F548:F559)/AVERAGE(F536:F547)-1</f>
        <v>2.4321709898585064E-2</v>
      </c>
      <c r="K559" s="20">
        <v>46023</v>
      </c>
      <c r="L559" s="5">
        <v>317.94200000000001</v>
      </c>
      <c r="M559" s="11">
        <f t="shared" ref="M559:M561" si="79">L559/L547-1</f>
        <v>2.1756456236422306E-2</v>
      </c>
      <c r="N559" s="17">
        <f t="shared" ref="N559:N561" si="80">AVERAGE(L548:L559)/AVERAGE(L536:L547)-1</f>
        <v>2.4652716380137552E-2</v>
      </c>
      <c r="O559"/>
      <c r="P559" s="11"/>
      <c r="Q559" s="17">
        <f t="shared" ref="Q559:Q561" si="81">AVERAGE(O548:O559)/AVERAGE(O536:O547)-1</f>
        <v>2.5183306417535301E-2</v>
      </c>
    </row>
    <row r="560" spans="2:17" x14ac:dyDescent="0.2">
      <c r="B560" s="20">
        <v>46054</v>
      </c>
      <c r="C560" s="5">
        <v>326.78500000000003</v>
      </c>
      <c r="D560" s="11">
        <f t="shared" si="76"/>
        <v>2.4141129866304123E-2</v>
      </c>
      <c r="E560" s="17">
        <f t="shared" si="77"/>
        <v>2.583456483489166E-2</v>
      </c>
      <c r="F560">
        <v>372.12099999999998</v>
      </c>
      <c r="G560" s="11">
        <f t="shared" ref="G559:G560" si="82">F560/F548-1</f>
        <v>3.9165475179840037E-2</v>
      </c>
      <c r="H560" s="17">
        <f>AVERAGE(F549:F560)/AVERAGE(F537:F548)-1</f>
        <v>2.7983614753475772E-2</v>
      </c>
      <c r="K560" s="20">
        <v>46054</v>
      </c>
      <c r="L560" s="5">
        <v>319.42200000000003</v>
      </c>
      <c r="M560" s="11">
        <f t="shared" si="79"/>
        <v>2.2281252000256213E-2</v>
      </c>
      <c r="N560" s="17">
        <f t="shared" si="80"/>
        <v>2.4441632333379593E-2</v>
      </c>
      <c r="O560">
        <v>364.36399999999998</v>
      </c>
      <c r="P560" s="11">
        <f t="shared" ref="P559:P561" si="83">O560/O548-1</f>
        <v>3.7586319821166558E-2</v>
      </c>
      <c r="Q560" s="17">
        <f t="shared" si="81"/>
        <v>2.845016537905809E-2</v>
      </c>
    </row>
    <row r="561" spans="2:17" x14ac:dyDescent="0.2">
      <c r="B561" s="20">
        <v>46082</v>
      </c>
      <c r="C561" s="5">
        <v>330.21300000000002</v>
      </c>
      <c r="D561" s="11">
        <f t="shared" si="76"/>
        <v>3.2564204390883145E-2</v>
      </c>
      <c r="E561" s="17">
        <f t="shared" si="77"/>
        <v>2.6811100863088244E-2</v>
      </c>
      <c r="F561"/>
      <c r="G561" s="11"/>
      <c r="H561" s="17">
        <f t="shared" si="78"/>
        <v>2.7983614753475772E-2</v>
      </c>
      <c r="K561" s="20">
        <v>46082</v>
      </c>
      <c r="L561" s="5">
        <v>323.5</v>
      </c>
      <c r="M561" s="11">
        <f t="shared" si="79"/>
        <v>3.2721468475658488E-2</v>
      </c>
      <c r="N561" s="17">
        <f t="shared" si="80"/>
        <v>2.5590875316815476E-2</v>
      </c>
      <c r="O561"/>
      <c r="P561" s="11"/>
      <c r="Q561" s="17">
        <f t="shared" si="81"/>
        <v>2.845016537905809E-2</v>
      </c>
    </row>
    <row r="562" spans="2:17" x14ac:dyDescent="0.2">
      <c r="B562" s="20">
        <v>46113</v>
      </c>
      <c r="D562" s="11"/>
      <c r="E562" s="11"/>
      <c r="F562"/>
      <c r="G562" s="11"/>
      <c r="H562" s="11"/>
      <c r="K562" s="20">
        <v>46113</v>
      </c>
      <c r="M562" s="11"/>
      <c r="N562" s="11"/>
      <c r="O562"/>
      <c r="P562" s="11"/>
      <c r="Q562" s="11"/>
    </row>
    <row r="563" spans="2:17" x14ac:dyDescent="0.2">
      <c r="B563" s="20">
        <v>46143</v>
      </c>
      <c r="D563" s="11"/>
      <c r="E563" s="11"/>
      <c r="F563"/>
      <c r="G563" s="11"/>
      <c r="H563" s="11"/>
      <c r="K563" s="20">
        <v>46143</v>
      </c>
      <c r="M563" s="11"/>
      <c r="N563" s="11"/>
      <c r="O563"/>
      <c r="P563" s="11"/>
      <c r="Q563" s="11"/>
    </row>
    <row r="564" spans="2:17" x14ac:dyDescent="0.2">
      <c r="B564" s="20">
        <v>46174</v>
      </c>
      <c r="D564" s="11"/>
      <c r="E564" s="11"/>
      <c r="F564"/>
      <c r="G564" s="11"/>
      <c r="H564" s="11"/>
      <c r="K564" s="20">
        <v>46174</v>
      </c>
      <c r="M564" s="11"/>
      <c r="N564" s="11"/>
      <c r="O564"/>
      <c r="P564" s="11"/>
      <c r="Q564" s="11"/>
    </row>
    <row r="565" spans="2:17" x14ac:dyDescent="0.2">
      <c r="B565" s="20">
        <v>46204</v>
      </c>
      <c r="D565" s="11"/>
      <c r="E565" s="11"/>
      <c r="F565"/>
      <c r="G565" s="11"/>
      <c r="H565" s="11"/>
      <c r="K565" s="20">
        <v>46204</v>
      </c>
      <c r="M565" s="11"/>
      <c r="N565" s="11"/>
      <c r="O565"/>
      <c r="P565" s="11"/>
      <c r="Q565" s="11"/>
    </row>
    <row r="566" spans="2:17" x14ac:dyDescent="0.2">
      <c r="B566" s="20">
        <v>46235</v>
      </c>
      <c r="D566" s="11"/>
      <c r="E566" s="11"/>
      <c r="F566"/>
      <c r="G566" s="11"/>
      <c r="H566" s="11"/>
      <c r="K566" s="20">
        <v>46235</v>
      </c>
      <c r="M566" s="11"/>
      <c r="N566" s="11"/>
      <c r="O566"/>
      <c r="P566" s="11"/>
      <c r="Q566" s="11"/>
    </row>
    <row r="567" spans="2:17" x14ac:dyDescent="0.2">
      <c r="B567" s="20">
        <v>46266</v>
      </c>
      <c r="D567" s="11"/>
      <c r="E567" s="11"/>
      <c r="F567"/>
      <c r="G567" s="11"/>
      <c r="H567" s="11"/>
      <c r="K567" s="20">
        <v>46266</v>
      </c>
      <c r="M567" s="11"/>
      <c r="N567" s="11"/>
      <c r="O567"/>
      <c r="P567" s="11"/>
      <c r="Q567" s="11"/>
    </row>
    <row r="568" spans="2:17" x14ac:dyDescent="0.2">
      <c r="B568" s="20">
        <v>46296</v>
      </c>
      <c r="D568" s="11"/>
      <c r="E568" s="11"/>
      <c r="F568"/>
      <c r="G568" s="11"/>
      <c r="H568" s="11"/>
      <c r="K568" s="20">
        <v>46296</v>
      </c>
      <c r="M568" s="11"/>
      <c r="N568" s="11"/>
      <c r="O568"/>
      <c r="P568" s="11"/>
      <c r="Q568" s="11"/>
    </row>
    <row r="569" spans="2:17" x14ac:dyDescent="0.2">
      <c r="B569" s="20">
        <v>46327</v>
      </c>
      <c r="D569" s="11"/>
      <c r="E569" s="11"/>
      <c r="F569"/>
      <c r="G569" s="11"/>
      <c r="H569" s="11"/>
      <c r="K569" s="20">
        <v>46327</v>
      </c>
      <c r="M569" s="11"/>
      <c r="N569" s="11"/>
      <c r="O569"/>
      <c r="P569" s="11"/>
      <c r="Q569" s="11"/>
    </row>
    <row r="570" spans="2:17" x14ac:dyDescent="0.2">
      <c r="B570" s="20">
        <v>46357</v>
      </c>
      <c r="D570" s="11"/>
      <c r="E570" s="11"/>
      <c r="F570"/>
      <c r="G570" s="11"/>
      <c r="H570" s="11"/>
      <c r="K570" s="20">
        <v>46357</v>
      </c>
      <c r="M570" s="11"/>
      <c r="N570" s="11"/>
      <c r="O570"/>
      <c r="P570" s="11"/>
      <c r="Q570" s="11"/>
    </row>
    <row r="573" spans="2:17" x14ac:dyDescent="0.2">
      <c r="B573" s="2" t="s">
        <v>11</v>
      </c>
    </row>
    <row r="574" spans="2:17" x14ac:dyDescent="0.2">
      <c r="B574" s="51" t="s">
        <v>12</v>
      </c>
    </row>
    <row r="575" spans="2:17" x14ac:dyDescent="0.2">
      <c r="B575" s="4" t="s">
        <v>13</v>
      </c>
    </row>
    <row r="576" spans="2:17" x14ac:dyDescent="0.2">
      <c r="B576" s="4" t="s">
        <v>14</v>
      </c>
    </row>
    <row r="577" spans="2:2" x14ac:dyDescent="0.2">
      <c r="B577" s="12" t="s">
        <v>15</v>
      </c>
    </row>
    <row r="578" spans="2:2" x14ac:dyDescent="0.2">
      <c r="B578" s="12" t="s">
        <v>16</v>
      </c>
    </row>
    <row r="579" spans="2:2" x14ac:dyDescent="0.2">
      <c r="B579" s="12" t="s">
        <v>17</v>
      </c>
    </row>
  </sheetData>
  <mergeCells count="4">
    <mergeCell ref="L4:N4"/>
    <mergeCell ref="O4:Q4"/>
    <mergeCell ref="C4:E4"/>
    <mergeCell ref="F4:H4"/>
  </mergeCells>
  <hyperlinks>
    <hyperlink ref="B579" r:id="rId1" display="https://www.bls.gov/regions/west/wa_seattle_cmsa.htm" xr:uid="{00000000-0004-0000-0000-000000000000}"/>
    <hyperlink ref="B578" r:id="rId2" display="https://www.bls.gov/cpi/data.htm" xr:uid="{00000000-0004-0000-0000-000001000000}"/>
    <hyperlink ref="B577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3"/>
  <sheetViews>
    <sheetView zoomScaleNormal="100" workbookViewId="0">
      <pane ySplit="6" topLeftCell="A40" activePane="bottomLeft" state="frozen"/>
      <selection pane="bottomLeft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1</v>
      </c>
      <c r="J2" s="6"/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2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2" si="6">+C67/C66-1</f>
        <v>1.2336841940568721E-2</v>
      </c>
      <c r="E67" s="35">
        <v>282.69299999999998</v>
      </c>
      <c r="F67" s="34">
        <f t="shared" ref="F67:F72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2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B72" s="30">
        <v>2025</v>
      </c>
      <c r="C72" s="37">
        <v>321.94299999999998</v>
      </c>
      <c r="D72" s="34">
        <f t="shared" si="6"/>
        <v>2.6312685494231491E-2</v>
      </c>
      <c r="E72" s="51">
        <v>362.03899999999999</v>
      </c>
      <c r="F72" s="34">
        <f t="shared" si="7"/>
        <v>2.4190354410899451E-2</v>
      </c>
      <c r="G72" s="11"/>
      <c r="H72" s="11"/>
      <c r="I72" s="30">
        <v>2025</v>
      </c>
      <c r="J72" s="37">
        <v>315.28500000000003</v>
      </c>
      <c r="K72" s="34">
        <f t="shared" si="8"/>
        <v>2.5143715534283739E-2</v>
      </c>
      <c r="L72">
        <v>355.85399999999998</v>
      </c>
      <c r="M72" s="34">
        <f t="shared" si="4"/>
        <v>2.5462656115821103E-2</v>
      </c>
    </row>
    <row r="73" spans="1:13" x14ac:dyDescent="0.2">
      <c r="A73" s="11"/>
      <c r="G73" s="11"/>
      <c r="H73" s="11"/>
      <c r="I73" s="2"/>
    </row>
    <row r="74" spans="1:13" x14ac:dyDescent="0.2">
      <c r="A74" s="11"/>
      <c r="B74" s="2" t="s">
        <v>11</v>
      </c>
      <c r="G74" s="11"/>
      <c r="H74" s="11"/>
      <c r="I74" s="4"/>
    </row>
    <row r="75" spans="1:13" x14ac:dyDescent="0.2">
      <c r="A75" s="11"/>
      <c r="B75" s="4" t="s">
        <v>12</v>
      </c>
      <c r="G75" s="11"/>
      <c r="H75" s="11"/>
      <c r="I75" s="4"/>
    </row>
    <row r="76" spans="1:13" x14ac:dyDescent="0.2">
      <c r="A76" s="11"/>
      <c r="B76" s="4" t="s">
        <v>13</v>
      </c>
      <c r="G76" s="11"/>
      <c r="H76" s="11"/>
      <c r="I76" s="4"/>
    </row>
    <row r="77" spans="1:13" x14ac:dyDescent="0.2">
      <c r="A77" s="11"/>
      <c r="B77" s="4" t="s">
        <v>14</v>
      </c>
      <c r="G77" s="11"/>
      <c r="H77" s="11"/>
      <c r="I77" s="12"/>
    </row>
    <row r="78" spans="1:13" x14ac:dyDescent="0.2">
      <c r="A78" s="11"/>
      <c r="B78" s="12" t="s">
        <v>15</v>
      </c>
      <c r="G78" s="11"/>
      <c r="H78" s="11"/>
      <c r="I78" s="12"/>
    </row>
    <row r="79" spans="1:13" x14ac:dyDescent="0.2">
      <c r="A79" s="11"/>
      <c r="B79" s="12" t="s">
        <v>16</v>
      </c>
      <c r="G79" s="11"/>
      <c r="H79" s="11"/>
      <c r="I79" s="12"/>
    </row>
    <row r="80" spans="1:13" x14ac:dyDescent="0.2">
      <c r="A80" s="11"/>
      <c r="B80" s="12" t="s">
        <v>17</v>
      </c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 s="11"/>
      <c r="G499" s="11"/>
      <c r="H499" s="11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  <row r="503" spans="1:8" x14ac:dyDescent="0.2">
      <c r="A503"/>
      <c r="G503"/>
      <c r="H503"/>
    </row>
  </sheetData>
  <mergeCells count="4">
    <mergeCell ref="C4:D4"/>
    <mergeCell ref="E4:F4"/>
    <mergeCell ref="J4:K4"/>
    <mergeCell ref="L4:M4"/>
  </mergeCells>
  <phoneticPr fontId="3" type="noConversion"/>
  <hyperlinks>
    <hyperlink ref="B80" r:id="rId1" display="https://www.bls.gov/regions/west/wa_seattle_cmsa.htm" xr:uid="{00000000-0004-0000-0100-000000000000}"/>
    <hyperlink ref="B79" r:id="rId2" display="https://www.bls.gov/cpi/data.htm" xr:uid="{00000000-0004-0000-0100-000001000000}"/>
    <hyperlink ref="B78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95" activePane="bottomLeft" state="frozen"/>
      <selection pane="bottomLeft" activeCell="B95" sqref="B95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149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4" si="2">(C76/C72) - 1</f>
        <v>3.0207113762543925E-2</v>
      </c>
      <c r="F76" t="s">
        <v>87</v>
      </c>
      <c r="G76" s="37">
        <v>258.5675</v>
      </c>
      <c r="H76" s="38">
        <f t="shared" ref="H76:H134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37">
        <v>361.87200000000001</v>
      </c>
      <c r="D108" s="46">
        <f t="shared" si="2"/>
        <v>2.1765371078612095E-2</v>
      </c>
      <c r="F108" t="s">
        <v>119</v>
      </c>
      <c r="G108" s="37">
        <v>355.24199999999996</v>
      </c>
      <c r="H108" s="46">
        <f t="shared" si="3"/>
        <v>2.174694619493156E-2</v>
      </c>
    </row>
    <row r="109" spans="2:8" x14ac:dyDescent="0.2">
      <c r="B109" t="s">
        <v>120</v>
      </c>
      <c r="C109" s="37">
        <v>365.21100000000001</v>
      </c>
      <c r="D109" s="46">
        <f t="shared" si="2"/>
        <v>2.8244913128310012E-2</v>
      </c>
      <c r="F109" t="s">
        <v>120</v>
      </c>
      <c r="G109" s="37">
        <v>360.22699999999998</v>
      </c>
      <c r="H109" s="46">
        <f t="shared" si="3"/>
        <v>3.1707889883032081E-2</v>
      </c>
    </row>
    <row r="110" spans="2:8" x14ac:dyDescent="0.2">
      <c r="B110" t="s">
        <v>121</v>
      </c>
      <c r="C110" s="44">
        <v>365.59649999999999</v>
      </c>
      <c r="D110" s="45">
        <f t="shared" si="2"/>
        <v>2.903766043683853E-2</v>
      </c>
      <c r="F110" t="s">
        <v>121</v>
      </c>
      <c r="G110" s="44">
        <v>359.65019999999998</v>
      </c>
      <c r="H110" s="45">
        <f t="shared" si="3"/>
        <v>3.0528143589038326E-2</v>
      </c>
    </row>
    <row r="111" spans="2:8" x14ac:dyDescent="0.2">
      <c r="B111" t="s">
        <v>122</v>
      </c>
      <c r="C111" s="44">
        <v>371.21460000000002</v>
      </c>
      <c r="D111" s="45">
        <f t="shared" si="2"/>
        <v>3.6634310352531285E-2</v>
      </c>
      <c r="F111" t="s">
        <v>122</v>
      </c>
      <c r="G111" s="44">
        <v>363.86669999999998</v>
      </c>
      <c r="H111" s="45">
        <f t="shared" si="3"/>
        <v>3.6170176412797295E-2</v>
      </c>
    </row>
    <row r="112" spans="2:8" x14ac:dyDescent="0.2">
      <c r="B112" t="s">
        <v>123</v>
      </c>
      <c r="C112" s="44">
        <v>376.48379999999997</v>
      </c>
      <c r="D112" s="45">
        <f t="shared" si="2"/>
        <v>4.0378365831011953E-2</v>
      </c>
      <c r="F112" t="s">
        <v>123</v>
      </c>
      <c r="G112" s="44">
        <v>369.54500000000002</v>
      </c>
      <c r="H112" s="45">
        <f t="shared" si="3"/>
        <v>4.0262694163415436E-2</v>
      </c>
    </row>
    <row r="113" spans="2:8" x14ac:dyDescent="0.2">
      <c r="B113" t="s">
        <v>124</v>
      </c>
      <c r="C113" s="44">
        <v>379.72770000000003</v>
      </c>
      <c r="D113" s="45">
        <f t="shared" si="2"/>
        <v>3.9748802746905287E-2</v>
      </c>
      <c r="F113" t="s">
        <v>124</v>
      </c>
      <c r="G113" s="44">
        <v>374.4042</v>
      </c>
      <c r="H113" s="45">
        <f t="shared" si="3"/>
        <v>3.9356294780791057E-2</v>
      </c>
    </row>
    <row r="114" spans="2:8" x14ac:dyDescent="0.2">
      <c r="B114" t="s">
        <v>125</v>
      </c>
      <c r="C114" s="44">
        <v>380.40179999999998</v>
      </c>
      <c r="D114" s="45">
        <f>(C114/C110) - 1</f>
        <v>4.0496284838613006E-2</v>
      </c>
      <c r="F114" t="s">
        <v>125</v>
      </c>
      <c r="G114" s="44">
        <v>374.07729999999998</v>
      </c>
      <c r="H114" s="45">
        <f t="shared" si="3"/>
        <v>4.0114255462669002E-2</v>
      </c>
    </row>
    <row r="115" spans="2:8" x14ac:dyDescent="0.2">
      <c r="B115" t="s">
        <v>126</v>
      </c>
      <c r="C115" s="44">
        <v>384.24270000000001</v>
      </c>
      <c r="D115" s="45">
        <f t="shared" si="2"/>
        <v>3.5095871767974574E-2</v>
      </c>
      <c r="F115" t="s">
        <v>126</v>
      </c>
      <c r="G115" s="44">
        <v>376.61099999999999</v>
      </c>
      <c r="H115" s="45">
        <f t="shared" si="3"/>
        <v>3.5024639517713618E-2</v>
      </c>
    </row>
    <row r="116" spans="2:8" x14ac:dyDescent="0.2">
      <c r="B116" t="s">
        <v>127</v>
      </c>
      <c r="C116" s="44">
        <v>389.41180000000003</v>
      </c>
      <c r="D116" s="45">
        <f t="shared" si="2"/>
        <v>3.4338794922915916E-2</v>
      </c>
      <c r="F116" t="s">
        <v>127</v>
      </c>
      <c r="G116" s="44">
        <v>382.02749999999997</v>
      </c>
      <c r="H116" s="45">
        <f t="shared" si="3"/>
        <v>3.3778024327212997E-2</v>
      </c>
    </row>
    <row r="117" spans="2:8" x14ac:dyDescent="0.2">
      <c r="B117" t="s">
        <v>128</v>
      </c>
      <c r="C117" s="44">
        <v>391.51839999999999</v>
      </c>
      <c r="D117" s="45">
        <f t="shared" si="2"/>
        <v>3.1050407963390425E-2</v>
      </c>
      <c r="F117" t="s">
        <v>128</v>
      </c>
      <c r="G117" s="44">
        <v>385.86040000000003</v>
      </c>
      <c r="H117" s="45">
        <f t="shared" si="3"/>
        <v>3.0598481534128252E-2</v>
      </c>
    </row>
    <row r="118" spans="2:8" x14ac:dyDescent="0.2">
      <c r="B118" t="s">
        <v>129</v>
      </c>
      <c r="C118" s="44">
        <v>391.43740000000003</v>
      </c>
      <c r="D118" s="45">
        <f t="shared" si="2"/>
        <v>2.9010377974026502E-2</v>
      </c>
      <c r="F118" t="s">
        <v>129</v>
      </c>
      <c r="G118" s="44">
        <v>384.88740000000001</v>
      </c>
      <c r="H118" s="45">
        <f t="shared" si="3"/>
        <v>2.8898037918900776E-2</v>
      </c>
    </row>
    <row r="119" spans="2:8" x14ac:dyDescent="0.2">
      <c r="B119" t="s">
        <v>130</v>
      </c>
      <c r="C119" s="44">
        <v>394.32830000000001</v>
      </c>
      <c r="D119" s="45">
        <f t="shared" si="2"/>
        <v>2.6247993781013834E-2</v>
      </c>
      <c r="F119" t="s">
        <v>130</v>
      </c>
      <c r="G119" s="44">
        <v>386.56849999999997</v>
      </c>
      <c r="H119" s="45">
        <f t="shared" si="3"/>
        <v>2.6439748175172806E-2</v>
      </c>
    </row>
    <row r="120" spans="2:8" x14ac:dyDescent="0.2">
      <c r="B120" t="s">
        <v>131</v>
      </c>
      <c r="C120" s="44">
        <v>399.11509999999998</v>
      </c>
      <c r="D120" s="45">
        <f t="shared" si="2"/>
        <v>2.4917837620739736E-2</v>
      </c>
      <c r="F120" t="s">
        <v>131</v>
      </c>
      <c r="G120" s="44">
        <v>391.6361</v>
      </c>
      <c r="H120" s="45">
        <f t="shared" si="3"/>
        <v>2.5151592490069596E-2</v>
      </c>
    </row>
    <row r="121" spans="2:8" x14ac:dyDescent="0.2">
      <c r="B121" t="s">
        <v>132</v>
      </c>
      <c r="C121" s="44">
        <v>400.83100000000002</v>
      </c>
      <c r="D121" s="45">
        <f t="shared" si="2"/>
        <v>2.3785855275256562E-2</v>
      </c>
      <c r="F121" t="s">
        <v>132</v>
      </c>
      <c r="G121" s="44">
        <v>395.07339999999999</v>
      </c>
      <c r="H121" s="45">
        <f t="shared" si="3"/>
        <v>2.3876510779546001E-2</v>
      </c>
    </row>
    <row r="122" spans="2:8" x14ac:dyDescent="0.2">
      <c r="B122" t="s">
        <v>133</v>
      </c>
      <c r="C122" s="44">
        <v>400.56330000000003</v>
      </c>
      <c r="D122" s="45">
        <f t="shared" si="2"/>
        <v>2.3313817228501899E-2</v>
      </c>
      <c r="F122" t="s">
        <v>133</v>
      </c>
      <c r="G122" s="44">
        <v>393.82130000000001</v>
      </c>
      <c r="H122" s="45">
        <f t="shared" si="3"/>
        <v>2.3211723740501844E-2</v>
      </c>
    </row>
    <row r="123" spans="2:8" x14ac:dyDescent="0.2">
      <c r="B123" t="s">
        <v>134</v>
      </c>
      <c r="C123" s="44">
        <v>402.9735</v>
      </c>
      <c r="D123" s="45">
        <f t="shared" si="2"/>
        <v>2.1923863947882927E-2</v>
      </c>
      <c r="F123" t="s">
        <v>134</v>
      </c>
      <c r="G123" s="44">
        <v>394.99610000000001</v>
      </c>
      <c r="H123" s="45">
        <f t="shared" si="3"/>
        <v>2.1801052077445648E-2</v>
      </c>
    </row>
    <row r="124" spans="2:8" x14ac:dyDescent="0.2">
      <c r="B124" t="s">
        <v>135</v>
      </c>
      <c r="C124" s="44">
        <v>407.82</v>
      </c>
      <c r="D124" s="45">
        <f t="shared" si="2"/>
        <v>2.1810500279242806E-2</v>
      </c>
      <c r="F124" t="s">
        <v>135</v>
      </c>
      <c r="G124" s="44">
        <v>400.11</v>
      </c>
      <c r="H124" s="45">
        <f t="shared" si="3"/>
        <v>2.1637177982315681E-2</v>
      </c>
    </row>
    <row r="125" spans="2:8" x14ac:dyDescent="0.2">
      <c r="B125" t="s">
        <v>136</v>
      </c>
      <c r="C125" s="44">
        <v>409.33440000000002</v>
      </c>
      <c r="D125" s="45">
        <f t="shared" si="2"/>
        <v>2.1214427027849592E-2</v>
      </c>
      <c r="F125" t="s">
        <v>136</v>
      </c>
      <c r="G125" s="44">
        <v>403.38830000000002</v>
      </c>
      <c r="H125" s="45">
        <f t="shared" si="3"/>
        <v>2.1046468833386456E-2</v>
      </c>
    </row>
    <row r="126" spans="2:8" x14ac:dyDescent="0.2">
      <c r="B126" t="s">
        <v>137</v>
      </c>
      <c r="C126" s="44">
        <v>409.01069999999999</v>
      </c>
      <c r="D126" s="45">
        <f t="shared" si="2"/>
        <v>2.1088801695012815E-2</v>
      </c>
      <c r="F126" t="s">
        <v>137</v>
      </c>
      <c r="G126" s="44">
        <v>402.08390000000003</v>
      </c>
      <c r="H126" s="45">
        <f t="shared" si="3"/>
        <v>2.0980581801949283E-2</v>
      </c>
    </row>
    <row r="127" spans="2:8" x14ac:dyDescent="0.2">
      <c r="B127" t="s">
        <v>138</v>
      </c>
      <c r="C127" s="44">
        <v>411.54640000000001</v>
      </c>
      <c r="D127" s="45">
        <f t="shared" si="2"/>
        <v>2.1274103632124675E-2</v>
      </c>
      <c r="F127" t="s">
        <v>138</v>
      </c>
      <c r="G127" s="44">
        <v>403.36529999999999</v>
      </c>
      <c r="H127" s="45">
        <f t="shared" si="3"/>
        <v>2.1188057299806218E-2</v>
      </c>
    </row>
    <row r="128" spans="2:8" x14ac:dyDescent="0.2">
      <c r="B128" t="s">
        <v>140</v>
      </c>
      <c r="C128" s="44">
        <v>416.31610000000001</v>
      </c>
      <c r="D128" s="45">
        <f t="shared" si="2"/>
        <v>2.083296552400582E-2</v>
      </c>
      <c r="F128" t="s">
        <v>140</v>
      </c>
      <c r="G128" s="44">
        <v>408.44549999999998</v>
      </c>
      <c r="H128" s="45">
        <f t="shared" si="3"/>
        <v>2.0833020919247103E-2</v>
      </c>
    </row>
    <row r="129" spans="2:8" x14ac:dyDescent="0.2">
      <c r="B129" t="s">
        <v>139</v>
      </c>
      <c r="C129" s="44">
        <v>417.84539999999998</v>
      </c>
      <c r="D129" s="45">
        <f t="shared" si="2"/>
        <v>2.079229109500691E-2</v>
      </c>
      <c r="F129" t="s">
        <v>139</v>
      </c>
      <c r="G129" s="44">
        <v>411.80790000000002</v>
      </c>
      <c r="H129" s="45">
        <f t="shared" si="3"/>
        <v>2.0872196838629176E-2</v>
      </c>
    </row>
    <row r="130" spans="2:8" x14ac:dyDescent="0.2">
      <c r="B130" t="s">
        <v>141</v>
      </c>
      <c r="C130" s="44">
        <v>417.50670000000002</v>
      </c>
      <c r="D130" s="45">
        <f t="shared" si="2"/>
        <v>2.07720727110563E-2</v>
      </c>
      <c r="F130" t="s">
        <v>141</v>
      </c>
      <c r="G130" s="44">
        <v>410.50349999999997</v>
      </c>
      <c r="H130" s="45">
        <f t="shared" si="3"/>
        <v>2.093990831266801E-2</v>
      </c>
    </row>
    <row r="131" spans="2:8" x14ac:dyDescent="0.2">
      <c r="B131" t="s">
        <v>145</v>
      </c>
      <c r="C131" s="44">
        <v>420.25049999999999</v>
      </c>
      <c r="D131" s="45">
        <f t="shared" si="2"/>
        <v>2.114974156012539E-2</v>
      </c>
      <c r="F131" t="s">
        <v>145</v>
      </c>
      <c r="G131" s="44">
        <v>411.95490000000001</v>
      </c>
      <c r="H131" s="45">
        <f t="shared" si="3"/>
        <v>2.129484117746383E-2</v>
      </c>
    </row>
    <row r="132" spans="2:8" x14ac:dyDescent="0.2">
      <c r="B132" t="s">
        <v>146</v>
      </c>
      <c r="C132" s="44">
        <v>425.16199999999998</v>
      </c>
      <c r="D132" s="45">
        <f t="shared" si="2"/>
        <v>2.1248037248619456E-2</v>
      </c>
      <c r="F132" t="s">
        <v>146</v>
      </c>
      <c r="G132" s="44">
        <v>417.17469999999997</v>
      </c>
      <c r="H132" s="45">
        <f t="shared" si="3"/>
        <v>2.1371761960897961E-2</v>
      </c>
    </row>
    <row r="133" spans="2:8" x14ac:dyDescent="0.2">
      <c r="B133" t="s">
        <v>147</v>
      </c>
      <c r="C133" s="44">
        <v>426.56880000000001</v>
      </c>
      <c r="D133" s="45">
        <f t="shared" si="2"/>
        <v>2.087709952054051E-2</v>
      </c>
      <c r="F133" t="s">
        <v>147</v>
      </c>
      <c r="G133" s="44">
        <v>420.48</v>
      </c>
      <c r="H133" s="45">
        <f t="shared" si="3"/>
        <v>2.105860523802483E-2</v>
      </c>
    </row>
    <row r="134" spans="2:8" x14ac:dyDescent="0.2">
      <c r="B134" t="s">
        <v>148</v>
      </c>
      <c r="C134" s="44">
        <v>426.25009999999997</v>
      </c>
      <c r="D134" s="45">
        <f t="shared" si="2"/>
        <v>2.0941939374865104E-2</v>
      </c>
      <c r="F134" t="s">
        <v>148</v>
      </c>
      <c r="G134" s="44">
        <v>419.1771</v>
      </c>
      <c r="H134" s="45">
        <f t="shared" si="3"/>
        <v>2.1129174294494568E-2</v>
      </c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/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149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8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</v>
      </c>
      <c r="D31" s="47">
        <f t="shared" si="1"/>
        <v>3.7093106837418732E-2</v>
      </c>
      <c r="F31">
        <v>2024</v>
      </c>
      <c r="G31" s="37">
        <v>347.01799999999997</v>
      </c>
      <c r="H31" s="47">
        <f t="shared" si="0"/>
        <v>3.6149902511413368E-2</v>
      </c>
    </row>
    <row r="32" spans="2:8" x14ac:dyDescent="0.2">
      <c r="B32">
        <v>2025</v>
      </c>
      <c r="C32" s="44">
        <v>362.49650169567417</v>
      </c>
      <c r="D32" s="45">
        <f t="shared" si="1"/>
        <v>2.5484603991293042E-2</v>
      </c>
      <c r="F32">
        <v>2025</v>
      </c>
      <c r="G32" s="44">
        <v>356.24352567847592</v>
      </c>
      <c r="H32" s="45">
        <f t="shared" si="0"/>
        <v>2.658515027599706E-2</v>
      </c>
    </row>
    <row r="33" spans="2:8" x14ac:dyDescent="0.2">
      <c r="B33">
        <v>2026</v>
      </c>
      <c r="C33" s="44">
        <v>376.80320930591932</v>
      </c>
      <c r="D33" s="45">
        <f t="shared" si="1"/>
        <v>3.9467160492092201E-2</v>
      </c>
      <c r="F33">
        <v>2026</v>
      </c>
      <c r="G33" s="44">
        <v>370.19680825822331</v>
      </c>
      <c r="H33" s="45">
        <f t="shared" si="0"/>
        <v>3.9167820813509335E-2</v>
      </c>
    </row>
    <row r="34" spans="2:8" x14ac:dyDescent="0.2">
      <c r="B34">
        <v>2027</v>
      </c>
      <c r="C34" s="44">
        <v>389.08961763907786</v>
      </c>
      <c r="D34" s="45">
        <f t="shared" si="1"/>
        <v>3.2606963077067119E-2</v>
      </c>
      <c r="F34">
        <v>2027</v>
      </c>
      <c r="G34" s="44">
        <v>382.14441646772661</v>
      </c>
      <c r="H34" s="45">
        <f t="shared" si="0"/>
        <v>3.2273666176963589E-2</v>
      </c>
    </row>
    <row r="35" spans="2:8" x14ac:dyDescent="0.2">
      <c r="B35">
        <v>2028</v>
      </c>
      <c r="C35" s="44">
        <v>398.67015098983097</v>
      </c>
      <c r="D35" s="45">
        <f t="shared" si="1"/>
        <v>2.4622947815688301E-2</v>
      </c>
      <c r="F35">
        <v>2028</v>
      </c>
      <c r="G35" s="44">
        <v>391.5951334964202</v>
      </c>
      <c r="H35" s="45">
        <f t="shared" si="0"/>
        <v>2.473074738615666E-2</v>
      </c>
    </row>
    <row r="36" spans="2:8" x14ac:dyDescent="0.2">
      <c r="B36">
        <v>2029</v>
      </c>
      <c r="C36" s="44">
        <v>407.2636439917211</v>
      </c>
      <c r="D36" s="45">
        <f t="shared" si="1"/>
        <v>2.1555396060010779E-2</v>
      </c>
      <c r="F36">
        <v>2029</v>
      </c>
      <c r="G36" s="44">
        <v>399.97890115070254</v>
      </c>
      <c r="H36" s="45">
        <f t="shared" si="0"/>
        <v>2.140927436821416E-2</v>
      </c>
    </row>
    <row r="37" spans="2:8" x14ac:dyDescent="0.2">
      <c r="B37">
        <v>2030</v>
      </c>
      <c r="C37" s="44">
        <v>415.77954524271922</v>
      </c>
      <c r="D37" s="45">
        <f t="shared" si="1"/>
        <v>2.0910045314948889E-2</v>
      </c>
      <c r="F37">
        <v>2030</v>
      </c>
      <c r="G37" s="44">
        <v>408.35699345020998</v>
      </c>
      <c r="H37" s="45">
        <f t="shared" si="0"/>
        <v>2.0946335607714417E-2</v>
      </c>
    </row>
    <row r="38" spans="2:8" x14ac:dyDescent="0.2">
      <c r="B38">
        <v>2031</v>
      </c>
      <c r="C38" s="44">
        <v>424.54753988621661</v>
      </c>
      <c r="D38" s="45">
        <f t="shared" si="1"/>
        <v>2.1088085606469464E-2</v>
      </c>
      <c r="F38">
        <v>2031</v>
      </c>
      <c r="G38" s="44">
        <v>417.03126817304815</v>
      </c>
      <c r="H38" s="45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customXml/itemProps2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f49c97-3297-48aa-9bf7-338eaf1c17b8}" enabled="1" method="Privilege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Duras, Jan</cp:lastModifiedBy>
  <cp:revision/>
  <dcterms:created xsi:type="dcterms:W3CDTF">2004-11-18T18:32:38Z</dcterms:created>
  <dcterms:modified xsi:type="dcterms:W3CDTF">2026-04-10T23:47:52Z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